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博士\文章投稿\ced-1泛素化文章投稿\trim-21-Elife\elife review 修改\原始文件及数据\Figure 4-figure supplement 1-Source Data 1\"/>
    </mc:Choice>
  </mc:AlternateContent>
  <xr:revisionPtr revIDLastSave="0" documentId="13_ncr:1_{69E7375A-3D6F-468F-B411-6555B215B6D6}" xr6:coauthVersionLast="47" xr6:coauthVersionMax="47" xr10:uidLastSave="{00000000-0000-0000-0000-000000000000}"/>
  <bookViews>
    <workbookView xWindow="4635" yWindow="3840" windowWidth="24405" windowHeight="11385" activeTab="2" xr2:uid="{00000000-000D-0000-FFFF-FFFF00000000}"/>
  </bookViews>
  <sheets>
    <sheet name="Figure 4-figure supplement 1C" sheetId="3" r:id="rId1"/>
    <sheet name="Figure 4-figure supplement 1D" sheetId="4" r:id="rId2"/>
    <sheet name="Figure 4-figure supplement 1E" sheetId="5" r:id="rId3"/>
    <sheet name="Figure 4-figure supplement 1K" sheetId="1" r:id="rId4"/>
    <sheet name="Figure 4-figure supplement 1M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5" l="1"/>
  <c r="E35" i="5"/>
  <c r="E36" i="5" s="1"/>
  <c r="D35" i="5"/>
  <c r="D36" i="5" s="1"/>
  <c r="E34" i="5"/>
  <c r="D34" i="5"/>
  <c r="D12" i="4"/>
  <c r="D11" i="4"/>
  <c r="D10" i="4"/>
  <c r="D9" i="4"/>
  <c r="C9" i="4"/>
  <c r="D10" i="3"/>
  <c r="D8" i="3"/>
  <c r="D9" i="3" s="1"/>
  <c r="D7" i="3"/>
  <c r="C7" i="3"/>
  <c r="E10" i="2"/>
  <c r="D10" i="2"/>
  <c r="E9" i="2"/>
  <c r="E8" i="2"/>
  <c r="D8" i="2"/>
  <c r="D9" i="2" s="1"/>
  <c r="E7" i="2"/>
  <c r="D7" i="2"/>
  <c r="C7" i="2"/>
  <c r="J21" i="1"/>
  <c r="J20" i="1"/>
  <c r="J14" i="1"/>
  <c r="J13" i="1"/>
  <c r="J7" i="1"/>
  <c r="J6" i="1"/>
  <c r="I21" i="1"/>
  <c r="I20" i="1"/>
  <c r="I14" i="1"/>
  <c r="I13" i="1"/>
  <c r="I6" i="1"/>
  <c r="I7" i="1"/>
  <c r="H21" i="1"/>
  <c r="H20" i="1"/>
  <c r="H19" i="1"/>
  <c r="H14" i="1"/>
  <c r="H13" i="1"/>
  <c r="H12" i="1"/>
  <c r="H6" i="1"/>
  <c r="H7" i="1"/>
  <c r="H5" i="1"/>
  <c r="F22" i="1"/>
  <c r="E22" i="1"/>
  <c r="D22" i="1"/>
  <c r="F15" i="1"/>
  <c r="E15" i="1"/>
  <c r="D15" i="1"/>
  <c r="F8" i="1"/>
  <c r="E8" i="1"/>
  <c r="D8" i="1"/>
  <c r="G22" i="1" l="1"/>
  <c r="G15" i="1"/>
</calcChain>
</file>

<file path=xl/sharedStrings.xml><?xml version="1.0" encoding="utf-8"?>
<sst xmlns="http://schemas.openxmlformats.org/spreadsheetml/2006/main" count="71" uniqueCount="26">
  <si>
    <t>ced-1::flag</t>
  </si>
  <si>
    <t>ced-1(N962A)::flag</t>
  </si>
  <si>
    <t>ced-1(Y1019F)::flag</t>
  </si>
  <si>
    <t>1st</t>
    <phoneticPr fontId="1" type="noConversion"/>
  </si>
  <si>
    <t>2nd</t>
    <phoneticPr fontId="1" type="noConversion"/>
  </si>
  <si>
    <t>3rd</t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</si>
  <si>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</si>
  <si>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</si>
  <si>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</si>
  <si>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</si>
  <si>
    <t>ubiquitination level of  CED-1</t>
    <phoneticPr fontId="1" type="noConversion"/>
  </si>
  <si>
    <t>ced-1::flag; ha::ubq-2</t>
    <phoneticPr fontId="1" type="noConversion"/>
  </si>
  <si>
    <t>WT</t>
    <phoneticPr fontId="1" type="noConversion"/>
  </si>
  <si>
    <t>N962A</t>
    <phoneticPr fontId="1" type="noConversion"/>
  </si>
  <si>
    <t>Y1019F</t>
    <phoneticPr fontId="1" type="noConversion"/>
  </si>
  <si>
    <t>UB/CED-1</t>
    <phoneticPr fontId="1" type="noConversion"/>
  </si>
  <si>
    <t>q-PCR</t>
    <phoneticPr fontId="1" type="noConversion"/>
  </si>
  <si>
    <t>RNAi</t>
    <phoneticPr fontId="1" type="noConversion"/>
  </si>
  <si>
    <t>N2/control</t>
    <phoneticPr fontId="1" type="noConversion"/>
  </si>
  <si>
    <r>
      <t>N2/</t>
    </r>
    <r>
      <rPr>
        <i/>
        <sz val="11"/>
        <color theme="1"/>
        <rFont val="等线"/>
        <family val="3"/>
        <charset val="134"/>
        <scheme val="minor"/>
      </rPr>
      <t>sta-2</t>
    </r>
    <phoneticPr fontId="1" type="noConversion"/>
  </si>
  <si>
    <t>ced-1/tbg-1</t>
    <phoneticPr fontId="1" type="noConversion"/>
  </si>
  <si>
    <t>CED-1/Actin</t>
    <phoneticPr fontId="1" type="noConversion"/>
  </si>
  <si>
    <t>4th</t>
    <phoneticPr fontId="1" type="noConversion"/>
  </si>
  <si>
    <t>5th</t>
    <phoneticPr fontId="1" type="noConversion"/>
  </si>
  <si>
    <t>6th</t>
    <phoneticPr fontId="1" type="noConversion"/>
  </si>
  <si>
    <t>No. of germ cell corpses 48h post L4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</si>
</sst>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43DEA-9EC9-4DC9-9563-514888A681C7}">
  <dimension ref="A1:D10"/>
  <sheetViews>
    <sheetView workbookViewId="0">
      <selection activeCell="G9" sqref="G9"/>
    </sheetView>
  </sheetViews>
  <sheetFormatPr defaultRowHeight="14.25" x14ac:dyDescent="0.2"/>
  <cols>
    <col min="1" max="2" width="11.875" customWidth="1"/>
  </cols>
  <sheetData>
    <row r="1" spans="1:4" x14ac:dyDescent="0.2">
      <c r="A1" t="s">
        <v>16</v>
      </c>
    </row>
    <row r="2" spans="1:4" x14ac:dyDescent="0.2">
      <c r="C2" s="3" t="s">
        <v>17</v>
      </c>
      <c r="D2" s="3"/>
    </row>
    <row r="3" spans="1:4" x14ac:dyDescent="0.2">
      <c r="C3" t="s">
        <v>18</v>
      </c>
      <c r="D3" t="s">
        <v>19</v>
      </c>
    </row>
    <row r="4" spans="1:4" x14ac:dyDescent="0.2">
      <c r="A4" s="5" t="s">
        <v>20</v>
      </c>
      <c r="B4" t="s">
        <v>3</v>
      </c>
      <c r="C4" s="6">
        <v>1</v>
      </c>
      <c r="D4" s="6">
        <v>0.83</v>
      </c>
    </row>
    <row r="5" spans="1:4" x14ac:dyDescent="0.2">
      <c r="A5" s="5" t="s">
        <v>20</v>
      </c>
      <c r="B5" t="s">
        <v>4</v>
      </c>
      <c r="C5" s="6">
        <v>1</v>
      </c>
      <c r="D5" s="6">
        <v>0.43</v>
      </c>
    </row>
    <row r="6" spans="1:4" x14ac:dyDescent="0.2">
      <c r="A6" s="5" t="s">
        <v>20</v>
      </c>
      <c r="B6" t="s">
        <v>5</v>
      </c>
      <c r="C6" s="6">
        <v>1</v>
      </c>
      <c r="D6" s="6">
        <v>0.66</v>
      </c>
    </row>
    <row r="7" spans="1:4" x14ac:dyDescent="0.2">
      <c r="B7" t="s">
        <v>6</v>
      </c>
      <c r="C7">
        <f>AVERAGE(C5:C6)</f>
        <v>1</v>
      </c>
      <c r="D7">
        <f>AVERAGE(D5:D6)</f>
        <v>0.54500000000000004</v>
      </c>
    </row>
    <row r="8" spans="1:4" x14ac:dyDescent="0.2">
      <c r="B8" t="s">
        <v>7</v>
      </c>
      <c r="D8">
        <f>_xlfn.STDEV.P(D5:D6)</f>
        <v>0.11499999999999994</v>
      </c>
    </row>
    <row r="9" spans="1:4" x14ac:dyDescent="0.2">
      <c r="B9" t="s">
        <v>8</v>
      </c>
      <c r="D9">
        <f>D8/SQRT(3)</f>
        <v>6.6395280956806926E-2</v>
      </c>
    </row>
    <row r="10" spans="1:4" x14ac:dyDescent="0.2">
      <c r="B10" t="s">
        <v>9</v>
      </c>
      <c r="D10">
        <f>_xlfn.T.TEST(C4:C6,D4:D6,2,2)</f>
        <v>3.6008820139423817E-2</v>
      </c>
    </row>
  </sheetData>
  <mergeCells count="1"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2E04B-F356-4DF4-9805-F3F4A4A687DF}">
  <dimension ref="A1:D12"/>
  <sheetViews>
    <sheetView workbookViewId="0">
      <selection activeCell="D10" sqref="D10"/>
    </sheetView>
  </sheetViews>
  <sheetFormatPr defaultRowHeight="14.25" x14ac:dyDescent="0.2"/>
  <cols>
    <col min="1" max="1" width="13.25" customWidth="1"/>
  </cols>
  <sheetData>
    <row r="1" spans="1:4" x14ac:dyDescent="0.2">
      <c r="C1" s="3" t="s">
        <v>17</v>
      </c>
      <c r="D1" s="3"/>
    </row>
    <row r="2" spans="1:4" x14ac:dyDescent="0.2">
      <c r="C2" t="s">
        <v>18</v>
      </c>
      <c r="D2" t="s">
        <v>19</v>
      </c>
    </row>
    <row r="3" spans="1:4" x14ac:dyDescent="0.2">
      <c r="A3" t="s">
        <v>21</v>
      </c>
      <c r="B3" t="s">
        <v>3</v>
      </c>
      <c r="C3">
        <v>1</v>
      </c>
      <c r="D3">
        <v>0.81993157447118969</v>
      </c>
    </row>
    <row r="4" spans="1:4" x14ac:dyDescent="0.2">
      <c r="A4" t="s">
        <v>21</v>
      </c>
      <c r="B4" t="s">
        <v>4</v>
      </c>
      <c r="C4">
        <v>1</v>
      </c>
      <c r="D4">
        <v>0.89822908548056024</v>
      </c>
    </row>
    <row r="5" spans="1:4" x14ac:dyDescent="0.2">
      <c r="A5" t="s">
        <v>21</v>
      </c>
      <c r="B5" t="s">
        <v>5</v>
      </c>
      <c r="C5">
        <v>1</v>
      </c>
      <c r="D5">
        <v>0.50588803620859535</v>
      </c>
    </row>
    <row r="6" spans="1:4" x14ac:dyDescent="0.2">
      <c r="A6" t="s">
        <v>21</v>
      </c>
      <c r="B6" t="s">
        <v>22</v>
      </c>
      <c r="C6">
        <v>1</v>
      </c>
      <c r="D6">
        <v>0.3665000090152124</v>
      </c>
    </row>
    <row r="7" spans="1:4" x14ac:dyDescent="0.2">
      <c r="A7" t="s">
        <v>21</v>
      </c>
      <c r="B7" t="s">
        <v>23</v>
      </c>
      <c r="C7">
        <v>1</v>
      </c>
      <c r="D7">
        <v>0.91750097157629562</v>
      </c>
    </row>
    <row r="8" spans="1:4" x14ac:dyDescent="0.2">
      <c r="A8" t="s">
        <v>21</v>
      </c>
      <c r="B8" t="s">
        <v>24</v>
      </c>
      <c r="C8">
        <v>1</v>
      </c>
      <c r="D8">
        <v>0.71823179842637197</v>
      </c>
    </row>
    <row r="9" spans="1:4" x14ac:dyDescent="0.2">
      <c r="B9" t="s">
        <v>6</v>
      </c>
      <c r="C9">
        <f>AVERAGE(C3:C8)</f>
        <v>1</v>
      </c>
      <c r="D9">
        <f>AVERAGE(D3:D8)</f>
        <v>0.7043802458630376</v>
      </c>
    </row>
    <row r="10" spans="1:4" x14ac:dyDescent="0.2">
      <c r="B10" t="s">
        <v>7</v>
      </c>
      <c r="D10">
        <f>_xlfn.STDEV.P(D3:D8)</f>
        <v>0.20416659992392427</v>
      </c>
    </row>
    <row r="11" spans="1:4" x14ac:dyDescent="0.2">
      <c r="B11" t="s">
        <v>8</v>
      </c>
      <c r="D11">
        <f>D10/SQRT(6)</f>
        <v>8.3350665388761555E-2</v>
      </c>
    </row>
    <row r="12" spans="1:4" x14ac:dyDescent="0.2">
      <c r="B12" t="s">
        <v>9</v>
      </c>
      <c r="D12">
        <f>_xlfn.T.TEST(C3:C8,D3:D8,2,2)</f>
        <v>8.904356976236278E-3</v>
      </c>
    </row>
  </sheetData>
  <mergeCells count="1">
    <mergeCell ref="C1:D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8A938-6864-41B2-8E08-335750D00A18}">
  <dimension ref="C1:E37"/>
  <sheetViews>
    <sheetView tabSelected="1" workbookViewId="0">
      <selection activeCell="C1" sqref="C1"/>
    </sheetView>
  </sheetViews>
  <sheetFormatPr defaultRowHeight="14.25" x14ac:dyDescent="0.2"/>
  <cols>
    <col min="4" max="5" width="16.125" customWidth="1"/>
  </cols>
  <sheetData>
    <row r="1" spans="4:5" x14ac:dyDescent="0.2">
      <c r="D1" s="3" t="s">
        <v>25</v>
      </c>
      <c r="E1" s="3"/>
    </row>
    <row r="2" spans="4:5" x14ac:dyDescent="0.2">
      <c r="D2" s="3" t="s">
        <v>17</v>
      </c>
      <c r="E2" s="3"/>
    </row>
    <row r="3" spans="4:5" x14ac:dyDescent="0.2">
      <c r="D3" t="s">
        <v>18</v>
      </c>
      <c r="E3" t="s">
        <v>19</v>
      </c>
    </row>
    <row r="4" spans="4:5" x14ac:dyDescent="0.2">
      <c r="D4">
        <v>4</v>
      </c>
      <c r="E4">
        <v>5</v>
      </c>
    </row>
    <row r="5" spans="4:5" x14ac:dyDescent="0.2">
      <c r="D5">
        <v>4</v>
      </c>
      <c r="E5">
        <v>9</v>
      </c>
    </row>
    <row r="6" spans="4:5" x14ac:dyDescent="0.2">
      <c r="D6">
        <v>2</v>
      </c>
      <c r="E6">
        <v>4</v>
      </c>
    </row>
    <row r="7" spans="4:5" x14ac:dyDescent="0.2">
      <c r="D7">
        <v>4</v>
      </c>
      <c r="E7">
        <v>3</v>
      </c>
    </row>
    <row r="8" spans="4:5" x14ac:dyDescent="0.2">
      <c r="D8">
        <v>3</v>
      </c>
      <c r="E8">
        <v>2</v>
      </c>
    </row>
    <row r="9" spans="4:5" x14ac:dyDescent="0.2">
      <c r="D9">
        <v>8</v>
      </c>
      <c r="E9">
        <v>2</v>
      </c>
    </row>
    <row r="10" spans="4:5" x14ac:dyDescent="0.2">
      <c r="D10">
        <v>5</v>
      </c>
      <c r="E10">
        <v>7</v>
      </c>
    </row>
    <row r="11" spans="4:5" x14ac:dyDescent="0.2">
      <c r="D11">
        <v>2</v>
      </c>
      <c r="E11">
        <v>6</v>
      </c>
    </row>
    <row r="12" spans="4:5" x14ac:dyDescent="0.2">
      <c r="D12">
        <v>6</v>
      </c>
      <c r="E12">
        <v>31</v>
      </c>
    </row>
    <row r="13" spans="4:5" x14ac:dyDescent="0.2">
      <c r="D13">
        <v>4</v>
      </c>
      <c r="E13">
        <v>31</v>
      </c>
    </row>
    <row r="14" spans="4:5" x14ac:dyDescent="0.2">
      <c r="D14">
        <v>1</v>
      </c>
      <c r="E14">
        <v>28</v>
      </c>
    </row>
    <row r="15" spans="4:5" x14ac:dyDescent="0.2">
      <c r="D15">
        <v>2</v>
      </c>
      <c r="E15">
        <v>6</v>
      </c>
    </row>
    <row r="16" spans="4:5" x14ac:dyDescent="0.2">
      <c r="D16">
        <v>2</v>
      </c>
      <c r="E16">
        <v>5</v>
      </c>
    </row>
    <row r="17" spans="4:5" x14ac:dyDescent="0.2">
      <c r="D17">
        <v>3</v>
      </c>
      <c r="E17">
        <v>4</v>
      </c>
    </row>
    <row r="18" spans="4:5" x14ac:dyDescent="0.2">
      <c r="D18">
        <v>2</v>
      </c>
      <c r="E18">
        <v>2</v>
      </c>
    </row>
    <row r="19" spans="4:5" x14ac:dyDescent="0.2">
      <c r="D19">
        <v>1</v>
      </c>
      <c r="E19">
        <v>4</v>
      </c>
    </row>
    <row r="20" spans="4:5" x14ac:dyDescent="0.2">
      <c r="D20">
        <v>3</v>
      </c>
      <c r="E20">
        <v>10</v>
      </c>
    </row>
    <row r="21" spans="4:5" x14ac:dyDescent="0.2">
      <c r="D21">
        <v>5</v>
      </c>
      <c r="E21">
        <v>1</v>
      </c>
    </row>
    <row r="22" spans="4:5" x14ac:dyDescent="0.2">
      <c r="D22">
        <v>1</v>
      </c>
      <c r="E22">
        <v>5</v>
      </c>
    </row>
    <row r="23" spans="4:5" x14ac:dyDescent="0.2">
      <c r="D23">
        <v>3</v>
      </c>
      <c r="E23">
        <v>7</v>
      </c>
    </row>
    <row r="24" spans="4:5" x14ac:dyDescent="0.2">
      <c r="D24">
        <v>6</v>
      </c>
      <c r="E24">
        <v>8</v>
      </c>
    </row>
    <row r="25" spans="4:5" x14ac:dyDescent="0.2">
      <c r="D25">
        <v>3</v>
      </c>
      <c r="E25">
        <v>7</v>
      </c>
    </row>
    <row r="26" spans="4:5" x14ac:dyDescent="0.2">
      <c r="D26">
        <v>1</v>
      </c>
      <c r="E26">
        <v>8</v>
      </c>
    </row>
    <row r="27" spans="4:5" x14ac:dyDescent="0.2">
      <c r="D27">
        <v>4</v>
      </c>
      <c r="E27">
        <v>8</v>
      </c>
    </row>
    <row r="28" spans="4:5" x14ac:dyDescent="0.2">
      <c r="D28">
        <v>1</v>
      </c>
      <c r="E28">
        <v>9</v>
      </c>
    </row>
    <row r="29" spans="4:5" x14ac:dyDescent="0.2">
      <c r="D29">
        <v>4</v>
      </c>
      <c r="E29">
        <v>11</v>
      </c>
    </row>
    <row r="30" spans="4:5" x14ac:dyDescent="0.2">
      <c r="D30">
        <v>2</v>
      </c>
      <c r="E30">
        <v>14</v>
      </c>
    </row>
    <row r="31" spans="4:5" x14ac:dyDescent="0.2">
      <c r="D31">
        <v>4</v>
      </c>
      <c r="E31">
        <v>1</v>
      </c>
    </row>
    <row r="32" spans="4:5" x14ac:dyDescent="0.2">
      <c r="D32">
        <v>2</v>
      </c>
      <c r="E32">
        <v>9</v>
      </c>
    </row>
    <row r="33" spans="3:5" x14ac:dyDescent="0.2">
      <c r="D33">
        <v>9</v>
      </c>
      <c r="E33">
        <v>8</v>
      </c>
    </row>
    <row r="34" spans="3:5" x14ac:dyDescent="0.2">
      <c r="C34" t="s">
        <v>6</v>
      </c>
      <c r="D34">
        <f>AVERAGE(D4:D33)</f>
        <v>3.3666666666666667</v>
      </c>
      <c r="E34">
        <f>AVERAGE(E4:E33)</f>
        <v>8.5</v>
      </c>
    </row>
    <row r="35" spans="3:5" x14ac:dyDescent="0.2">
      <c r="C35" t="s">
        <v>7</v>
      </c>
      <c r="D35">
        <f>_xlfn.STDEV.P(D4:D33)</f>
        <v>1.9745604292826515</v>
      </c>
      <c r="E35">
        <f>_xlfn.STDEV.P(E4:E33)</f>
        <v>7.7878109889750151</v>
      </c>
    </row>
    <row r="36" spans="3:5" x14ac:dyDescent="0.2">
      <c r="C36" t="s">
        <v>8</v>
      </c>
      <c r="D36">
        <f>D35/SQRT(30)</f>
        <v>0.36050376275839752</v>
      </c>
      <c r="E36">
        <f>E35/SQRT(30)</f>
        <v>1.4218532507494108</v>
      </c>
    </row>
    <row r="37" spans="3:5" x14ac:dyDescent="0.2">
      <c r="C37" t="s">
        <v>9</v>
      </c>
      <c r="E37">
        <f>_xlfn.T.TEST(D4:D33,E4:E33,2,2)</f>
        <v>1.0816622665973097E-3</v>
      </c>
    </row>
  </sheetData>
  <mergeCells count="2">
    <mergeCell ref="D1:E1"/>
    <mergeCell ref="D2:E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J22"/>
  <sheetViews>
    <sheetView workbookViewId="0">
      <selection activeCell="E25" sqref="E25"/>
    </sheetView>
  </sheetViews>
  <sheetFormatPr defaultRowHeight="14.25" x14ac:dyDescent="0.2"/>
  <sheetData>
    <row r="3" spans="3:10" x14ac:dyDescent="0.2">
      <c r="D3" s="2" t="s">
        <v>0</v>
      </c>
      <c r="E3" s="2"/>
      <c r="F3" s="2"/>
    </row>
    <row r="4" spans="3:10" x14ac:dyDescent="0.2">
      <c r="D4" t="s">
        <v>3</v>
      </c>
      <c r="E4" t="s">
        <v>4</v>
      </c>
      <c r="F4" t="s">
        <v>5</v>
      </c>
      <c r="H4" t="s">
        <v>6</v>
      </c>
      <c r="I4" t="s">
        <v>7</v>
      </c>
      <c r="J4" t="s">
        <v>8</v>
      </c>
    </row>
    <row r="5" spans="3:10" x14ac:dyDescent="0.2">
      <c r="C5">
        <v>0</v>
      </c>
      <c r="D5" s="1">
        <v>1</v>
      </c>
      <c r="E5" s="1">
        <v>1</v>
      </c>
      <c r="F5" s="1">
        <v>1</v>
      </c>
      <c r="H5">
        <f>AVERAGE(D5:F5)</f>
        <v>1</v>
      </c>
    </row>
    <row r="6" spans="3:10" x14ac:dyDescent="0.2">
      <c r="C6">
        <v>3</v>
      </c>
      <c r="D6" s="1">
        <v>0.42410399999999998</v>
      </c>
      <c r="E6" s="1">
        <v>0.82144600000000001</v>
      </c>
      <c r="F6" s="1">
        <v>0.762741</v>
      </c>
      <c r="H6">
        <f t="shared" ref="H6:H7" si="0">AVERAGE(D6:F6)</f>
        <v>0.66943033333333324</v>
      </c>
      <c r="I6">
        <f t="shared" ref="I6:I7" si="1">_xlfn.STDEV.P(D6:F6)</f>
        <v>0.17511962887567964</v>
      </c>
      <c r="J6">
        <f>I6/SQRT(3)</f>
        <v>0.101105364871761</v>
      </c>
    </row>
    <row r="7" spans="3:10" x14ac:dyDescent="0.2">
      <c r="C7">
        <v>6</v>
      </c>
      <c r="D7" s="1">
        <v>0.42896400000000001</v>
      </c>
      <c r="E7" s="1">
        <v>0.62000599999999995</v>
      </c>
      <c r="F7" s="1">
        <v>0.658721</v>
      </c>
      <c r="H7">
        <f t="shared" si="0"/>
        <v>0.56923033333333339</v>
      </c>
      <c r="I7">
        <f t="shared" si="1"/>
        <v>0.10043470849705734</v>
      </c>
      <c r="J7">
        <f>I7/SQRT(3)</f>
        <v>5.7986005986757648E-2</v>
      </c>
    </row>
    <row r="8" spans="3:10" x14ac:dyDescent="0.2">
      <c r="D8">
        <f>SLOPE(D5:D7,C5:C7)</f>
        <v>-9.5172666666666669E-2</v>
      </c>
      <c r="E8">
        <f>SLOPE(E5:E7,C5:C7)</f>
        <v>-6.3332333333333352E-2</v>
      </c>
      <c r="F8">
        <f>SLOPE(F5:F7,C5:C7)</f>
        <v>-5.6879833333333324E-2</v>
      </c>
    </row>
    <row r="10" spans="3:10" x14ac:dyDescent="0.2">
      <c r="D10" s="2" t="s">
        <v>1</v>
      </c>
      <c r="E10" s="2"/>
      <c r="F10" s="2"/>
    </row>
    <row r="11" spans="3:10" x14ac:dyDescent="0.2">
      <c r="D11" t="s">
        <v>3</v>
      </c>
      <c r="E11" t="s">
        <v>4</v>
      </c>
      <c r="F11" t="s">
        <v>5</v>
      </c>
    </row>
    <row r="12" spans="3:10" x14ac:dyDescent="0.2">
      <c r="C12">
        <v>0</v>
      </c>
      <c r="D12" s="1">
        <v>0.999996</v>
      </c>
      <c r="E12" s="1">
        <v>0.99999800000000005</v>
      </c>
      <c r="F12" s="1">
        <v>1</v>
      </c>
      <c r="H12">
        <f>AVERAGE(D12:F12)</f>
        <v>0.99999800000000005</v>
      </c>
    </row>
    <row r="13" spans="3:10" x14ac:dyDescent="0.2">
      <c r="C13">
        <v>3</v>
      </c>
      <c r="D13" s="1">
        <v>1.1502460000000001</v>
      </c>
      <c r="E13" s="1">
        <v>1.040022</v>
      </c>
      <c r="F13" s="1">
        <v>1.1821950000000001</v>
      </c>
      <c r="H13">
        <f t="shared" ref="H13:H14" si="2">AVERAGE(D13:F13)</f>
        <v>1.1241543333333335</v>
      </c>
      <c r="I13">
        <f t="shared" ref="I13:I14" si="3">_xlfn.STDEV.P(D13:F13)</f>
        <v>6.0903594772576668E-2</v>
      </c>
      <c r="J13">
        <f>I13/SQRT(3)</f>
        <v>3.5162706836563029E-2</v>
      </c>
    </row>
    <row r="14" spans="3:10" x14ac:dyDescent="0.2">
      <c r="C14">
        <v>6</v>
      </c>
      <c r="D14" s="1">
        <v>1.1918869999999999</v>
      </c>
      <c r="E14" s="1">
        <v>1.1859059999999999</v>
      </c>
      <c r="F14" s="1">
        <v>0.80065896213829646</v>
      </c>
      <c r="H14">
        <f t="shared" si="2"/>
        <v>1.0594839873794319</v>
      </c>
      <c r="I14">
        <f t="shared" si="3"/>
        <v>0.18303321803897818</v>
      </c>
      <c r="J14">
        <f>I14/SQRT(3)</f>
        <v>0.10567427770544753</v>
      </c>
    </row>
    <row r="15" spans="3:10" x14ac:dyDescent="0.2">
      <c r="D15">
        <f>SLOPE(D12:D14,C12:C14)</f>
        <v>3.198183333333332E-2</v>
      </c>
      <c r="E15">
        <f>SLOPE(E12:E14,C12:C14)</f>
        <v>3.0984666666666643E-2</v>
      </c>
      <c r="F15">
        <f>SLOPE(F12:F14,C12:C14)</f>
        <v>-3.3223506310283923E-2</v>
      </c>
      <c r="G15">
        <f>_xlfn.T.TEST(D8:F8,D15:F15,2,2)</f>
        <v>2.9355044707257097E-2</v>
      </c>
    </row>
    <row r="17" spans="3:10" x14ac:dyDescent="0.2">
      <c r="D17" s="2" t="s">
        <v>2</v>
      </c>
      <c r="E17" s="2"/>
      <c r="F17" s="2"/>
    </row>
    <row r="18" spans="3:10" x14ac:dyDescent="0.2">
      <c r="D18" t="s">
        <v>3</v>
      </c>
      <c r="E18" t="s">
        <v>4</v>
      </c>
      <c r="F18" t="s">
        <v>5</v>
      </c>
    </row>
    <row r="19" spans="3:10" x14ac:dyDescent="0.2">
      <c r="C19">
        <v>0</v>
      </c>
      <c r="D19" s="1">
        <v>0.99999700000000002</v>
      </c>
      <c r="E19" s="1">
        <v>1</v>
      </c>
      <c r="F19" s="1">
        <v>1</v>
      </c>
      <c r="H19">
        <f>AVERAGE(D19:F19)</f>
        <v>0.99999899999999997</v>
      </c>
    </row>
    <row r="20" spans="3:10" x14ac:dyDescent="0.2">
      <c r="C20">
        <v>3</v>
      </c>
      <c r="D20" s="1">
        <v>1.1820660000000001</v>
      </c>
      <c r="E20" s="1">
        <v>1.1517090000000001</v>
      </c>
      <c r="F20" s="1">
        <v>0.92271999999999998</v>
      </c>
      <c r="H20">
        <f t="shared" ref="H20:H21" si="4">AVERAGE(D20:F20)</f>
        <v>1.0854983333333335</v>
      </c>
      <c r="I20">
        <f t="shared" ref="I20:I21" si="5">_xlfn.STDEV.P(D20:F20)</f>
        <v>0.11576693890264465</v>
      </c>
      <c r="J20">
        <f>I20/SQRT(3)</f>
        <v>6.6838073338700857E-2</v>
      </c>
    </row>
    <row r="21" spans="3:10" x14ac:dyDescent="0.2">
      <c r="C21">
        <v>6</v>
      </c>
      <c r="D21" s="1">
        <v>0.71302500000000002</v>
      </c>
      <c r="E21" s="1">
        <v>0.92646099999999998</v>
      </c>
      <c r="F21" s="1">
        <v>0.95378499999999999</v>
      </c>
      <c r="H21">
        <f t="shared" si="4"/>
        <v>0.8644236666666667</v>
      </c>
      <c r="I21">
        <f t="shared" si="5"/>
        <v>0.10763462096473499</v>
      </c>
      <c r="J21">
        <f>I21/SQRT(3)</f>
        <v>6.2142877388113082E-2</v>
      </c>
    </row>
    <row r="22" spans="3:10" x14ac:dyDescent="0.2">
      <c r="D22">
        <f>SLOPE(D19:D21,C19:C21)</f>
        <v>-4.7828666666666665E-2</v>
      </c>
      <c r="E22">
        <f>SLOPE(E19:E21,C19:C21)</f>
        <v>-1.2256500000000004E-2</v>
      </c>
      <c r="F22">
        <f>SLOPE(F19:F21,C19:C21)</f>
        <v>-7.702500000000001E-3</v>
      </c>
      <c r="G22">
        <f>_xlfn.T.TEST(D8:F8,D22:F22,2,2)</f>
        <v>4.7068235266764007E-2</v>
      </c>
    </row>
  </sheetData>
  <mergeCells count="3">
    <mergeCell ref="D3:F3"/>
    <mergeCell ref="D10:F10"/>
    <mergeCell ref="D17:F17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4D4A3-3384-4DFD-B127-B75B7E45E469}">
  <dimension ref="A1:E10"/>
  <sheetViews>
    <sheetView workbookViewId="0">
      <selection activeCell="E22" sqref="E22"/>
    </sheetView>
  </sheetViews>
  <sheetFormatPr defaultRowHeight="14.25" x14ac:dyDescent="0.2"/>
  <sheetData>
    <row r="1" spans="1:5" x14ac:dyDescent="0.2">
      <c r="C1" s="3" t="s">
        <v>10</v>
      </c>
      <c r="D1" s="3"/>
      <c r="E1" s="3"/>
    </row>
    <row r="2" spans="1:5" x14ac:dyDescent="0.2">
      <c r="C2" s="4" t="s">
        <v>11</v>
      </c>
      <c r="D2" s="4"/>
      <c r="E2" s="4"/>
    </row>
    <row r="3" spans="1:5" x14ac:dyDescent="0.2">
      <c r="C3" t="s">
        <v>12</v>
      </c>
      <c r="D3" t="s">
        <v>13</v>
      </c>
      <c r="E3" t="s">
        <v>14</v>
      </c>
    </row>
    <row r="4" spans="1:5" x14ac:dyDescent="0.2">
      <c r="A4" t="s">
        <v>15</v>
      </c>
      <c r="B4" t="s">
        <v>3</v>
      </c>
      <c r="C4">
        <v>0.99999994807719605</v>
      </c>
      <c r="D4">
        <v>0.8082039513577951</v>
      </c>
      <c r="E4">
        <v>0.67011686008577942</v>
      </c>
    </row>
    <row r="5" spans="1:5" x14ac:dyDescent="0.2">
      <c r="A5" t="s">
        <v>15</v>
      </c>
      <c r="B5" t="s">
        <v>4</v>
      </c>
      <c r="C5">
        <v>0.99999999474759527</v>
      </c>
      <c r="D5">
        <v>0.66641058124313679</v>
      </c>
      <c r="E5">
        <v>0.85709054067384494</v>
      </c>
    </row>
    <row r="6" spans="1:5" x14ac:dyDescent="0.2">
      <c r="A6" t="s">
        <v>15</v>
      </c>
      <c r="B6" t="s">
        <v>5</v>
      </c>
      <c r="C6">
        <v>0.99999996312808981</v>
      </c>
      <c r="D6">
        <v>0.89789221680517795</v>
      </c>
      <c r="E6">
        <v>0.83213698815515424</v>
      </c>
    </row>
    <row r="7" spans="1:5" x14ac:dyDescent="0.2">
      <c r="B7" t="s">
        <v>6</v>
      </c>
      <c r="C7">
        <f>AVERAGE(C4:C6)</f>
        <v>0.99999996865096052</v>
      </c>
      <c r="D7">
        <f t="shared" ref="D7:E7" si="0">AVERAGE(D4:D6)</f>
        <v>0.79083558313537006</v>
      </c>
      <c r="E7">
        <f t="shared" si="0"/>
        <v>0.78644812963825961</v>
      </c>
    </row>
    <row r="8" spans="1:5" x14ac:dyDescent="0.2">
      <c r="B8" t="s">
        <v>7</v>
      </c>
      <c r="D8">
        <f t="shared" ref="D8:E8" si="1">_xlfn.STDEV.P(D4:D6)</f>
        <v>9.5296666824016746E-2</v>
      </c>
      <c r="E8">
        <f t="shared" si="1"/>
        <v>8.2887044233279361E-2</v>
      </c>
    </row>
    <row r="9" spans="1:5" x14ac:dyDescent="0.2">
      <c r="B9" t="s">
        <v>8</v>
      </c>
      <c r="D9">
        <f>D8/SQRT(3)</f>
        <v>5.5019556243720152E-2</v>
      </c>
      <c r="E9">
        <f t="shared" ref="E9" si="2">E8/SQRT(3)</f>
        <v>4.7854857300416262E-2</v>
      </c>
    </row>
    <row r="10" spans="1:5" x14ac:dyDescent="0.2">
      <c r="B10" t="s">
        <v>9</v>
      </c>
      <c r="D10">
        <f>_xlfn.T.TEST(C4:C6,D4:D6,2,2)</f>
        <v>3.6080118797151416E-2</v>
      </c>
      <c r="E10">
        <f>_xlfn.T.TEST(C4:C6,E4:E6,2,2)</f>
        <v>2.1894716006678243E-2</v>
      </c>
    </row>
  </sheetData>
  <mergeCells count="2">
    <mergeCell ref="C1:E1"/>
    <mergeCell ref="C2:E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Figure 4-figure supplement 1C</vt:lpstr>
      <vt:lpstr>Figure 4-figure supplement 1D</vt:lpstr>
      <vt:lpstr>Figure 4-figure supplement 1E</vt:lpstr>
      <vt:lpstr>Figure 4-figure supplement 1K</vt:lpstr>
      <vt:lpstr>Figure 4-figure supplement 1M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yuanlei</cp:lastModifiedBy>
  <dcterms:created xsi:type="dcterms:W3CDTF">2015-06-05T18:17:20Z</dcterms:created>
  <dcterms:modified xsi:type="dcterms:W3CDTF">2022-07-01T01:33:48Z</dcterms:modified>
</cp:coreProperties>
</file>